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120" windowHeight="21320"/>
  </bookViews>
  <sheets>
    <sheet name="Sheet1" sheetId="1" r:id="rId1"/>
  </sheets>
  <calcPr calcId="130407"/>
  <extLst xmlns:x15="http://schemas.microsoft.com/office/spreadsheetml/2010/11/main">
    <ext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K25" i="1"/>
  <c r="J21"/>
  <c r="J20"/>
  <c r="E31"/>
  <c r="D31"/>
  <c r="B31"/>
  <c r="C30"/>
  <c r="B30"/>
  <c r="D28"/>
  <c r="E28"/>
  <c r="C28"/>
  <c r="B28"/>
  <c r="J23"/>
  <c r="B32"/>
  <c r="D20"/>
  <c r="C20"/>
  <c r="B20"/>
  <c r="J22"/>
  <c r="E19"/>
  <c r="E20"/>
  <c r="E13"/>
  <c r="D13"/>
  <c r="C13"/>
  <c r="B34"/>
  <c r="J24"/>
  <c r="J25"/>
</calcChain>
</file>

<file path=xl/sharedStrings.xml><?xml version="1.0" encoding="utf-8"?>
<sst xmlns="http://schemas.openxmlformats.org/spreadsheetml/2006/main" count="59" uniqueCount="32">
  <si>
    <t>UNIT RECONCILIATION:</t>
  </si>
  <si>
    <t>Quantity Schedule</t>
  </si>
  <si>
    <t>Beginning Work in Process</t>
  </si>
  <si>
    <t>Started into Production</t>
  </si>
  <si>
    <t>Total Units into Production</t>
  </si>
  <si>
    <t>Equivalent Units Calculations:</t>
  </si>
  <si>
    <t>Conversion</t>
  </si>
  <si>
    <t>Direct Materials</t>
  </si>
  <si>
    <t>Direct Labor</t>
  </si>
  <si>
    <t>Factory Overhead</t>
  </si>
  <si>
    <t>Ending Work in Process</t>
  </si>
  <si>
    <t>?</t>
  </si>
  <si>
    <t>Total Units Reconciled</t>
  </si>
  <si>
    <t>Cost Per Equivalent Unit:</t>
  </si>
  <si>
    <t>Total Cost</t>
  </si>
  <si>
    <t>Equivalent Units</t>
  </si>
  <si>
    <r>
      <rPr>
        <b/>
        <sz val="10"/>
        <rFont val="Calibri"/>
        <family val="2"/>
      </rPr>
      <t>÷</t>
    </r>
    <r>
      <rPr>
        <b/>
        <sz val="10"/>
        <rFont val="Myriad Web Pro"/>
      </rPr>
      <t xml:space="preserve">    580,000</t>
    </r>
  </si>
  <si>
    <r>
      <rPr>
        <b/>
        <sz val="10"/>
        <rFont val="Calibri"/>
        <family val="2"/>
      </rPr>
      <t>÷</t>
    </r>
    <r>
      <rPr>
        <b/>
        <sz val="10"/>
        <rFont val="Myriad Web Pro"/>
      </rPr>
      <t xml:space="preserve">    550,000</t>
    </r>
  </si>
  <si>
    <t>Equivalent Units (from above):</t>
  </si>
  <si>
    <t>Incurred (Material @ $2.00)</t>
  </si>
  <si>
    <t>Incurred (Conversion @ $2.16)</t>
  </si>
  <si>
    <t>Total Ending Work in Process</t>
  </si>
  <si>
    <t>Total Cost Allocation</t>
  </si>
  <si>
    <t xml:space="preserve">   </t>
  </si>
  <si>
    <t>Raw Materials Inventory</t>
  </si>
  <si>
    <t>Salaries Payable</t>
  </si>
  <si>
    <t>Transferred to Department B</t>
  </si>
  <si>
    <t>Work in Process Inventory - Dept. A</t>
  </si>
  <si>
    <t>To record material, labor, and overhead for Department A</t>
  </si>
  <si>
    <t>Work in Process Inventory - Dept. B</t>
  </si>
  <si>
    <t>To record transfer of units from Department A to B</t>
  </si>
  <si>
    <t>Review the process costing worksheet below, then scroll down and click within the boxed areas of the two journal entries.  Pick lists will launch.  Click on the pick list icon to reveal a drop-down menu of choices.  Select the correct choices to complete the journal entries.  Correct selections will turn the boxed areas green.</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</si>
</sst>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_(&quot;$&quot;* #,##0_);_(&quot;$&quot;* \(#,##0\);_(&quot;$&quot;* &quot;-&quot;??_);_(@_)"/>
  </numFmts>
  <fonts count="11">
    <font>
      <sz val="11"/>
      <color theme="1"/>
      <name val="Calibri"/>
      <family val="2"/>
      <scheme val="minor"/>
    </font>
    <font>
      <sz val="11"/>
      <color theme="1"/>
      <name val="Calibri"/>
      <family val="2"/>
      <scheme val="minor"/>
    </font>
    <font>
      <sz val="10"/>
      <name val="Myriad Web Pro"/>
    </font>
    <font>
      <b/>
      <sz val="12"/>
      <name val="Myriad Web Pro"/>
    </font>
    <font>
      <b/>
      <sz val="10"/>
      <name val="Myriad Web Pro"/>
    </font>
    <font>
      <b/>
      <u val="singleAccounting"/>
      <sz val="10"/>
      <name val="Myriad Web Pro"/>
    </font>
    <font>
      <b/>
      <u val="doubleAccounting"/>
      <sz val="10"/>
      <name val="Myriad Web Pro"/>
    </font>
    <font>
      <sz val="10"/>
      <color indexed="16"/>
      <name val="Myriad Web Pro"/>
    </font>
    <font>
      <b/>
      <sz val="10"/>
      <name val="Calibri"/>
      <family val="2"/>
    </font>
    <font>
      <b/>
      <i/>
      <sz val="10"/>
      <name val="Myriad Web Pro"/>
    </font>
    <font>
      <sz val="8"/>
      <name val="Verdana"/>
    </font>
  </fonts>
  <fills count="9">
    <fill>
      <patternFill patternType="none"/>
    </fill>
    <fill>
      <patternFill patternType="gray125"/>
    </fill>
    <fill>
      <patternFill patternType="solid">
        <fgColor indexed="14"/>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80D6AF"/>
        <bgColor indexed="64"/>
      </patternFill>
    </fill>
    <fill>
      <patternFill patternType="solid">
        <fgColor rgb="FFB6E8D1"/>
        <bgColor indexed="64"/>
      </patternFill>
    </fill>
    <fill>
      <patternFill patternType="solid">
        <fgColor rgb="FF92D050"/>
        <bgColor indexed="64"/>
      </patternFill>
    </fill>
    <fill>
      <patternFill patternType="solid">
        <fgColor rgb="FFC0E39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2" fillId="2" borderId="0" applyFill="0">
      <alignment horizontal="justify" vertical="top" wrapText="1"/>
    </xf>
    <xf numFmtId="44" fontId="1" fillId="0" borderId="0" applyFont="0" applyFill="0" applyBorder="0" applyAlignment="0" applyProtection="0"/>
  </cellStyleXfs>
  <cellXfs count="79">
    <xf numFmtId="0" fontId="0" fillId="0" borderId="0" xfId="0"/>
    <xf numFmtId="0" fontId="2" fillId="0" borderId="0" xfId="0" applyFont="1" applyFill="1" applyProtection="1"/>
    <xf numFmtId="0" fontId="3" fillId="0" borderId="0" xfId="2" applyFont="1" applyFill="1" applyAlignment="1" applyProtection="1">
      <alignment horizontal="center" vertical="center" wrapText="1"/>
    </xf>
    <xf numFmtId="0" fontId="3" fillId="4" borderId="0" xfId="2" applyFont="1" applyFill="1" applyAlignment="1" applyProtection="1">
      <alignment horizontal="left" vertical="center" wrapText="1"/>
    </xf>
    <xf numFmtId="0" fontId="3" fillId="4" borderId="0" xfId="2" applyFont="1" applyFill="1" applyAlignment="1" applyProtection="1">
      <alignment horizontal="center" vertical="center" wrapText="1"/>
    </xf>
    <xf numFmtId="0" fontId="4" fillId="0" borderId="0" xfId="2" applyFont="1" applyFill="1" applyAlignment="1" applyProtection="1">
      <alignment horizontal="left" vertical="center" wrapText="1" indent="1"/>
    </xf>
    <xf numFmtId="0" fontId="2" fillId="0" borderId="0" xfId="0" applyFont="1" applyFill="1" applyAlignment="1" applyProtection="1">
      <alignment horizontal="left" vertical="center"/>
    </xf>
    <xf numFmtId="164" fontId="4" fillId="0" borderId="0" xfId="1" applyNumberFormat="1" applyFont="1" applyFill="1" applyAlignment="1" applyProtection="1">
      <alignment horizontal="left" vertical="center" wrapText="1" indent="1"/>
    </xf>
    <xf numFmtId="0" fontId="4" fillId="3" borderId="0" xfId="2" applyFont="1" applyFill="1" applyAlignment="1" applyProtection="1">
      <alignment horizontal="left" vertical="center" wrapText="1" indent="1"/>
    </xf>
    <xf numFmtId="164" fontId="5" fillId="3" borderId="0" xfId="1" applyNumberFormat="1" applyFont="1" applyFill="1" applyBorder="1" applyAlignment="1" applyProtection="1">
      <alignment horizontal="left" vertical="center" wrapText="1" indent="1"/>
    </xf>
    <xf numFmtId="0" fontId="3" fillId="0" borderId="0" xfId="2" applyFont="1" applyFill="1" applyBorder="1" applyAlignment="1" applyProtection="1">
      <alignment horizontal="center" vertical="center" wrapText="1"/>
    </xf>
    <xf numFmtId="0" fontId="4" fillId="0" borderId="0" xfId="2" applyFont="1" applyFill="1" applyAlignment="1" applyProtection="1">
      <alignment vertical="top" wrapText="1"/>
    </xf>
    <xf numFmtId="0" fontId="2" fillId="0" borderId="0" xfId="0" applyFont="1" applyFill="1" applyAlignment="1" applyProtection="1">
      <alignment vertical="top"/>
    </xf>
    <xf numFmtId="0" fontId="2" fillId="0" borderId="0" xfId="0" applyFont="1" applyFill="1" applyAlignment="1" applyProtection="1">
      <alignment horizontal="center" vertical="center"/>
    </xf>
    <xf numFmtId="164" fontId="6" fillId="0" borderId="0" xfId="1" applyNumberFormat="1" applyFont="1" applyFill="1" applyAlignment="1" applyProtection="1">
      <alignment horizontal="left" vertical="center" wrapText="1" indent="1"/>
    </xf>
    <xf numFmtId="164" fontId="2" fillId="0" borderId="0" xfId="1" applyNumberFormat="1" applyFont="1" applyFill="1" applyProtection="1"/>
    <xf numFmtId="0" fontId="4" fillId="0" borderId="1" xfId="2" applyFont="1" applyFill="1" applyBorder="1" applyAlignment="1" applyProtection="1">
      <alignment horizontal="center" vertical="center" wrapText="1"/>
    </xf>
    <xf numFmtId="164" fontId="2" fillId="0" borderId="0" xfId="1" applyNumberFormat="1" applyFont="1" applyFill="1" applyAlignment="1" applyProtection="1">
      <alignment vertical="center"/>
    </xf>
    <xf numFmtId="0" fontId="4" fillId="0" borderId="0" xfId="2" applyFont="1" applyFill="1" applyAlignment="1" applyProtection="1">
      <alignment horizontal="left" vertical="center" wrapText="1"/>
    </xf>
    <xf numFmtId="42" fontId="3" fillId="0" borderId="0" xfId="0" applyNumberFormat="1" applyFont="1" applyFill="1" applyAlignment="1" applyProtection="1">
      <alignment vertical="center" wrapText="1"/>
    </xf>
    <xf numFmtId="165" fontId="7" fillId="0" borderId="0" xfId="0" applyNumberFormat="1" applyFont="1" applyFill="1" applyAlignment="1" applyProtection="1">
      <alignment vertical="center" wrapText="1"/>
    </xf>
    <xf numFmtId="0" fontId="4" fillId="0" borderId="0" xfId="2" applyFont="1" applyFill="1" applyBorder="1" applyAlignment="1" applyProtection="1">
      <alignment horizontal="center" vertical="center" wrapText="1"/>
    </xf>
    <xf numFmtId="164" fontId="4" fillId="0" borderId="0" xfId="1" applyNumberFormat="1" applyFont="1" applyFill="1" applyBorder="1" applyAlignment="1" applyProtection="1">
      <alignment horizontal="left" vertical="center" wrapText="1" indent="1"/>
    </xf>
    <xf numFmtId="0" fontId="2" fillId="0" borderId="0" xfId="0" applyFont="1" applyFill="1" applyAlignment="1" applyProtection="1">
      <alignment vertical="center"/>
    </xf>
    <xf numFmtId="164" fontId="6" fillId="0" borderId="0" xfId="1" applyNumberFormat="1" applyFont="1" applyFill="1" applyBorder="1" applyAlignment="1" applyProtection="1">
      <alignment horizontal="left" vertical="center" wrapText="1" indent="1"/>
    </xf>
    <xf numFmtId="164" fontId="2" fillId="0" borderId="0" xfId="0" applyNumberFormat="1" applyFont="1" applyFill="1" applyProtection="1"/>
    <xf numFmtId="0" fontId="3" fillId="5" borderId="0" xfId="2" applyFont="1" applyFill="1" applyAlignment="1" applyProtection="1">
      <alignment horizontal="left" vertical="center" wrapText="1"/>
    </xf>
    <xf numFmtId="0" fontId="3" fillId="5" borderId="0" xfId="2" applyFont="1" applyFill="1" applyAlignment="1" applyProtection="1">
      <alignment horizontal="center" vertical="center" wrapText="1"/>
    </xf>
    <xf numFmtId="166" fontId="4" fillId="0" borderId="0" xfId="1" applyNumberFormat="1" applyFont="1" applyFill="1" applyBorder="1" applyAlignment="1" applyProtection="1">
      <alignment horizontal="left" vertical="center" wrapText="1" indent="1"/>
    </xf>
    <xf numFmtId="166" fontId="2" fillId="0" borderId="0" xfId="0" applyNumberFormat="1" applyFont="1" applyFill="1" applyProtection="1"/>
    <xf numFmtId="44" fontId="2" fillId="0" borderId="0" xfId="0" applyNumberFormat="1" applyFont="1" applyFill="1" applyAlignment="1" applyProtection="1">
      <alignment horizontal="right" vertical="center"/>
    </xf>
    <xf numFmtId="0" fontId="4" fillId="6" borderId="0" xfId="2" applyFont="1" applyFill="1" applyAlignment="1" applyProtection="1">
      <alignment horizontal="left" vertical="center" wrapText="1" indent="1"/>
    </xf>
    <xf numFmtId="41" fontId="5" fillId="6" borderId="0" xfId="1" applyNumberFormat="1" applyFont="1" applyFill="1" applyBorder="1" applyAlignment="1" applyProtection="1">
      <alignment horizontal="left" vertical="center" wrapText="1" indent="1"/>
    </xf>
    <xf numFmtId="44" fontId="2" fillId="0" borderId="0" xfId="0" applyNumberFormat="1" applyFont="1" applyFill="1" applyAlignment="1" applyProtection="1">
      <alignment vertical="center"/>
    </xf>
    <xf numFmtId="44" fontId="2" fillId="0" borderId="0" xfId="0" applyNumberFormat="1" applyFont="1" applyFill="1" applyAlignment="1" applyProtection="1">
      <alignment horizontal="left" vertical="center"/>
    </xf>
    <xf numFmtId="0" fontId="2" fillId="6" borderId="0" xfId="0" applyFont="1" applyFill="1" applyAlignment="1" applyProtection="1">
      <alignment horizontal="left"/>
    </xf>
    <xf numFmtId="44" fontId="2" fillId="0" borderId="0" xfId="0" applyNumberFormat="1" applyFont="1" applyFill="1" applyProtection="1"/>
    <xf numFmtId="0" fontId="2" fillId="0" borderId="0" xfId="0" applyFont="1" applyProtection="1"/>
    <xf numFmtId="2" fontId="2" fillId="0" borderId="0" xfId="0" applyNumberFormat="1" applyFont="1" applyFill="1" applyProtection="1"/>
    <xf numFmtId="0" fontId="2" fillId="0" borderId="0" xfId="0" applyFont="1" applyProtection="1">
      <protection hidden="1"/>
    </xf>
    <xf numFmtId="0" fontId="2" fillId="0" borderId="0" xfId="0" applyFont="1" applyFill="1" applyProtection="1">
      <protection hidden="1"/>
    </xf>
    <xf numFmtId="2" fontId="2" fillId="0" borderId="0" xfId="0" applyNumberFormat="1" applyFont="1" applyFill="1" applyProtection="1">
      <protection hidden="1"/>
    </xf>
    <xf numFmtId="44" fontId="2" fillId="0" borderId="0" xfId="0" applyNumberFormat="1" applyFont="1" applyFill="1" applyProtection="1">
      <protection hidden="1"/>
    </xf>
    <xf numFmtId="0" fontId="4" fillId="0" borderId="0" xfId="0" applyFont="1" applyFill="1" applyProtection="1">
      <protection hidden="1"/>
    </xf>
    <xf numFmtId="0" fontId="3" fillId="0" borderId="0" xfId="2" applyFont="1" applyFill="1" applyAlignment="1" applyProtection="1">
      <alignment horizontal="left" vertical="center" wrapText="1"/>
    </xf>
    <xf numFmtId="0" fontId="3" fillId="7" borderId="0" xfId="2" applyFont="1" applyFill="1" applyAlignment="1" applyProtection="1">
      <alignment horizontal="left" vertical="center" wrapText="1"/>
    </xf>
    <xf numFmtId="0" fontId="3" fillId="7" borderId="0" xfId="2" applyFont="1" applyFill="1" applyAlignment="1" applyProtection="1">
      <alignment horizontal="center" vertical="center" wrapText="1"/>
    </xf>
    <xf numFmtId="0" fontId="4" fillId="8" borderId="0" xfId="2" applyFont="1" applyFill="1" applyAlignment="1" applyProtection="1">
      <alignment horizontal="left" vertical="center" wrapText="1" indent="1"/>
    </xf>
    <xf numFmtId="41" fontId="5" fillId="8" borderId="0" xfId="1" applyNumberFormat="1" applyFont="1" applyFill="1" applyBorder="1" applyAlignment="1" applyProtection="1">
      <alignment horizontal="left" vertical="center" wrapText="1" indent="1"/>
    </xf>
    <xf numFmtId="0" fontId="2" fillId="8" borderId="0" xfId="0" applyFont="1" applyFill="1" applyAlignment="1" applyProtection="1">
      <alignment horizontal="left"/>
    </xf>
    <xf numFmtId="0" fontId="4" fillId="0" borderId="0" xfId="2" applyFont="1" applyFill="1" applyAlignment="1" applyProtection="1">
      <alignment horizontal="left" vertical="center" wrapText="1" indent="3"/>
    </xf>
    <xf numFmtId="0" fontId="4" fillId="8" borderId="0" xfId="2" applyFont="1" applyFill="1" applyAlignment="1" applyProtection="1">
      <alignment horizontal="left" vertical="center" wrapText="1" indent="3"/>
    </xf>
    <xf numFmtId="0" fontId="4" fillId="0" borderId="0" xfId="2" applyFont="1" applyFill="1" applyAlignment="1" applyProtection="1">
      <alignment horizontal="left" vertical="center" wrapText="1" indent="5"/>
    </xf>
    <xf numFmtId="166" fontId="5" fillId="0" borderId="0" xfId="1" applyNumberFormat="1" applyFont="1" applyFill="1" applyBorder="1" applyAlignment="1" applyProtection="1">
      <alignment horizontal="left" vertical="center" wrapText="1" indent="1"/>
    </xf>
    <xf numFmtId="166" fontId="4" fillId="0" borderId="0" xfId="3" applyNumberFormat="1" applyFont="1" applyFill="1" applyBorder="1" applyAlignment="1" applyProtection="1">
      <alignment horizontal="left" vertical="center" wrapText="1" indent="1"/>
    </xf>
    <xf numFmtId="166" fontId="5" fillId="0" borderId="0" xfId="3" applyNumberFormat="1" applyFont="1" applyFill="1" applyBorder="1" applyAlignment="1" applyProtection="1">
      <alignment horizontal="left" vertical="center" wrapText="1" indent="1"/>
    </xf>
    <xf numFmtId="166" fontId="6" fillId="0" borderId="0" xfId="1" applyNumberFormat="1" applyFont="1" applyFill="1" applyBorder="1" applyAlignment="1" applyProtection="1">
      <alignment horizontal="left" vertical="center" wrapText="1" indent="1"/>
    </xf>
    <xf numFmtId="166" fontId="6" fillId="0" borderId="0" xfId="3" applyNumberFormat="1" applyFont="1" applyFill="1" applyBorder="1" applyAlignment="1" applyProtection="1">
      <alignment horizontal="left" vertical="center" wrapText="1" indent="1"/>
    </xf>
    <xf numFmtId="0" fontId="4" fillId="0" borderId="0" xfId="2" applyFont="1" applyFill="1" applyAlignment="1" applyProtection="1">
      <alignment horizontal="left" vertical="center" wrapText="1" indent="6"/>
    </xf>
    <xf numFmtId="0" fontId="4" fillId="3" borderId="0" xfId="2" applyFont="1" applyFill="1" applyAlignment="1" applyProtection="1">
      <alignment horizontal="left" vertical="center" wrapText="1" indent="6"/>
    </xf>
    <xf numFmtId="166" fontId="2" fillId="0" borderId="0" xfId="0" applyNumberFormat="1" applyFont="1" applyFill="1" applyAlignment="1" applyProtection="1">
      <alignment horizontal="left" vertical="center"/>
    </xf>
    <xf numFmtId="0" fontId="2" fillId="0" borderId="0" xfId="0" applyFont="1" applyFill="1" applyAlignment="1" applyProtection="1">
      <alignment horizontal="right" vertical="center"/>
    </xf>
    <xf numFmtId="41" fontId="4" fillId="0" borderId="0" xfId="0" applyNumberFormat="1" applyFont="1" applyAlignment="1" applyProtection="1">
      <alignment horizontal="center" vertical="center"/>
      <protection hidden="1"/>
    </xf>
    <xf numFmtId="1" fontId="0" fillId="0" borderId="0" xfId="0" applyNumberFormat="1" applyAlignment="1">
      <alignment horizontal="right" vertical="center"/>
    </xf>
    <xf numFmtId="164" fontId="4" fillId="3" borderId="0" xfId="1" applyNumberFormat="1" applyFont="1" applyFill="1" applyBorder="1" applyAlignment="1" applyProtection="1">
      <alignment horizontal="left" vertical="center" wrapText="1" indent="1"/>
    </xf>
    <xf numFmtId="164" fontId="4" fillId="6" borderId="0" xfId="1" applyNumberFormat="1" applyFont="1" applyFill="1" applyBorder="1" applyAlignment="1" applyProtection="1">
      <alignment horizontal="center" vertical="center" wrapText="1"/>
    </xf>
    <xf numFmtId="44" fontId="4" fillId="0" borderId="0" xfId="0" applyNumberFormat="1" applyFont="1" applyBorder="1" applyAlignment="1" applyProtection="1">
      <alignment horizontal="center"/>
    </xf>
    <xf numFmtId="164" fontId="4" fillId="8" borderId="0" xfId="1" applyNumberFormat="1" applyFont="1" applyFill="1" applyBorder="1" applyAlignment="1" applyProtection="1">
      <alignment horizontal="center" vertical="center" wrapText="1"/>
    </xf>
    <xf numFmtId="3" fontId="0" fillId="3" borderId="0" xfId="0" applyNumberFormat="1" applyFill="1" applyProtection="1"/>
    <xf numFmtId="0" fontId="0" fillId="0" borderId="0" xfId="0" applyProtection="1"/>
    <xf numFmtId="0" fontId="0" fillId="3" borderId="0" xfId="0" applyFill="1" applyProtection="1"/>
    <xf numFmtId="164" fontId="4" fillId="3" borderId="2" xfId="1" applyNumberFormat="1" applyFont="1" applyFill="1" applyBorder="1" applyAlignment="1" applyProtection="1">
      <alignment horizontal="left" vertical="center" wrapText="1" indent="1"/>
      <protection locked="0"/>
    </xf>
    <xf numFmtId="164" fontId="4" fillId="0" borderId="2" xfId="1" applyNumberFormat="1" applyFont="1" applyFill="1" applyBorder="1" applyAlignment="1" applyProtection="1">
      <alignment horizontal="left" vertical="center" wrapText="1" indent="1"/>
      <protection locked="0"/>
    </xf>
    <xf numFmtId="0" fontId="4" fillId="0" borderId="1" xfId="2" applyFont="1" applyFill="1" applyBorder="1" applyAlignment="1" applyProtection="1">
      <alignment horizontal="center" vertical="center" wrapText="1"/>
    </xf>
    <xf numFmtId="0" fontId="9" fillId="3" borderId="0" xfId="2" applyFont="1" applyFill="1" applyAlignment="1" applyProtection="1">
      <alignment horizontal="left" vertical="center" wrapText="1"/>
    </xf>
    <xf numFmtId="0" fontId="4" fillId="3" borderId="0" xfId="2" applyFont="1" applyFill="1" applyAlignment="1" applyProtection="1">
      <alignment horizontal="left" vertical="center" wrapText="1"/>
    </xf>
    <xf numFmtId="0" fontId="4" fillId="3" borderId="3" xfId="2" applyFont="1" applyFill="1" applyBorder="1" applyAlignment="1" applyProtection="1">
      <alignment horizontal="left" vertical="center" wrapText="1"/>
    </xf>
    <xf numFmtId="0" fontId="4" fillId="0" borderId="0" xfId="2" applyFont="1" applyFill="1" applyAlignment="1" applyProtection="1">
      <alignment horizontal="left" vertical="center" wrapText="1" indent="6"/>
    </xf>
    <xf numFmtId="0" fontId="3" fillId="3" borderId="0" xfId="2" applyFont="1" applyFill="1" applyAlignment="1" applyProtection="1">
      <alignment horizontal="center" vertical="center" wrapText="1"/>
    </xf>
  </cellXfs>
  <cellStyles count="4">
    <cellStyle name="Comma" xfId="1" builtinId="3"/>
    <cellStyle name="Currency" xfId="3" builtinId="4"/>
    <cellStyle name="Normal" xfId="0" builtinId="0"/>
    <cellStyle name="POA" xfId="2"/>
  </cellStyles>
  <dxfs count="8">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DCE6F1"/>
        </patternFill>
      </fill>
    </dxf>
    <dxf>
      <fill>
        <patternFill>
          <bgColor rgb="FF00FF00"/>
        </patternFill>
      </fill>
    </dxf>
  </dxfs>
  <tableStyles count="0" defaultTableStyle="TableStyleMedium2"/>
  <colors>
    <mruColors>
      <color rgb="FF00FF00"/>
      <color rgb="FFC0E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a="http://schemas.openxmlformats.org/drawingml/2006/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51"/>
  <sheetViews>
    <sheetView tabSelected="1" topLeftCell="A8" workbookViewId="0">
      <selection activeCell="D36" sqref="D36"/>
    </sheetView>
  </sheetViews>
  <sheetFormatPr baseColWidth="10" defaultColWidth="0" defaultRowHeight="409.6" zeroHeight="1"/>
  <cols>
    <col min="1" max="1" width="36" customWidth="1"/>
    <col min="2" max="5" width="13.6640625" customWidth="1"/>
    <col min="6" max="6" width="4.1640625" customWidth="1"/>
    <col min="7" max="8" width="9.1640625" hidden="1" customWidth="1"/>
    <col min="9" max="9" width="12.83203125" hidden="1" customWidth="1"/>
    <col min="10" max="10" width="13.6640625" hidden="1" customWidth="1"/>
    <col min="11" max="11" width="13.83203125" hidden="1" customWidth="1"/>
    <col min="12" max="12" width="13.5" hidden="1" customWidth="1"/>
    <col min="13" max="16384" width="9.1640625" hidden="1"/>
  </cols>
  <sheetData>
    <row r="1" spans="1:11" ht="96" customHeight="1">
      <c r="A1" s="78" t="s">
        <v>31</v>
      </c>
      <c r="B1" s="78"/>
      <c r="C1" s="78"/>
      <c r="D1" s="78"/>
      <c r="E1" s="78"/>
      <c r="F1" s="1"/>
      <c r="G1" s="1"/>
      <c r="H1" s="1"/>
      <c r="I1" s="1"/>
      <c r="J1" s="1"/>
      <c r="K1" s="1"/>
    </row>
    <row r="2" spans="1:11" ht="33" customHeight="1">
      <c r="A2" s="2"/>
      <c r="B2" s="2"/>
      <c r="C2" s="2"/>
      <c r="D2" s="2"/>
      <c r="E2" s="2"/>
      <c r="F2" s="1"/>
      <c r="G2" s="1"/>
      <c r="H2" s="1"/>
      <c r="I2" s="1"/>
      <c r="J2" s="1"/>
      <c r="K2" s="1"/>
    </row>
    <row r="3" spans="1:11" ht="31.5" customHeight="1">
      <c r="A3" s="3" t="s">
        <v>0</v>
      </c>
      <c r="B3" s="4"/>
      <c r="C3" s="4"/>
      <c r="D3" s="4"/>
      <c r="E3" s="4"/>
      <c r="F3" s="1"/>
      <c r="G3" s="1"/>
      <c r="H3" s="1"/>
      <c r="I3" s="1"/>
      <c r="J3" s="1"/>
      <c r="K3" s="1"/>
    </row>
    <row r="4" spans="1:11" ht="34.5" customHeight="1">
      <c r="A4" s="5"/>
      <c r="B4" s="16" t="s">
        <v>1</v>
      </c>
      <c r="C4" s="5"/>
      <c r="D4" s="5"/>
      <c r="E4" s="5"/>
      <c r="F4" s="1"/>
      <c r="G4" s="1"/>
      <c r="H4" s="1"/>
      <c r="I4" s="1"/>
      <c r="J4" s="1"/>
      <c r="K4" s="6"/>
    </row>
    <row r="5" spans="1:11" ht="27" customHeight="1">
      <c r="A5" s="5" t="s">
        <v>2</v>
      </c>
      <c r="B5" s="7">
        <v>200000</v>
      </c>
      <c r="C5" s="5"/>
      <c r="D5" s="5"/>
      <c r="E5" s="5"/>
      <c r="F5" s="1"/>
      <c r="G5" s="1"/>
      <c r="H5" s="1"/>
      <c r="I5" s="1"/>
      <c r="J5" s="6"/>
      <c r="K5" s="6"/>
    </row>
    <row r="6" spans="1:11" ht="27" customHeight="1">
      <c r="A6" s="8" t="s">
        <v>3</v>
      </c>
      <c r="B6" s="9">
        <v>400000</v>
      </c>
      <c r="C6" s="8"/>
      <c r="D6" s="8"/>
      <c r="E6" s="8"/>
      <c r="F6" s="10"/>
      <c r="G6" s="11"/>
      <c r="H6" s="12"/>
      <c r="I6" s="13"/>
      <c r="J6" s="6"/>
      <c r="K6" s="6"/>
    </row>
    <row r="7" spans="1:11" ht="27" customHeight="1">
      <c r="A7" s="5" t="s">
        <v>4</v>
      </c>
      <c r="B7" s="14">
        <v>600000</v>
      </c>
      <c r="C7" s="5"/>
      <c r="D7" s="5"/>
      <c r="E7" s="5"/>
      <c r="F7" s="1"/>
      <c r="G7" s="1"/>
      <c r="H7" s="1"/>
      <c r="I7" s="15"/>
      <c r="J7" s="1"/>
      <c r="K7" s="1"/>
    </row>
    <row r="8" spans="1:11" ht="27" customHeight="1">
      <c r="A8" s="5"/>
      <c r="B8" s="5"/>
      <c r="C8" s="73" t="s">
        <v>5</v>
      </c>
      <c r="D8" s="73"/>
      <c r="E8" s="73"/>
      <c r="F8" s="1"/>
      <c r="G8" s="1"/>
      <c r="H8" s="1"/>
      <c r="I8" s="17"/>
      <c r="J8" s="1"/>
      <c r="K8" s="1"/>
    </row>
    <row r="9" spans="1:11" ht="27" customHeight="1">
      <c r="A9" s="5"/>
      <c r="B9" s="5"/>
      <c r="C9" s="18"/>
      <c r="D9" s="73" t="s">
        <v>6</v>
      </c>
      <c r="E9" s="73"/>
      <c r="F9" s="19"/>
      <c r="G9" s="20"/>
      <c r="H9" s="20"/>
      <c r="I9" s="15"/>
      <c r="J9" s="6"/>
      <c r="K9" s="6"/>
    </row>
    <row r="10" spans="1:11" ht="34.5" customHeight="1">
      <c r="A10" s="5"/>
      <c r="B10" s="5"/>
      <c r="C10" s="21" t="s">
        <v>7</v>
      </c>
      <c r="D10" s="21" t="s">
        <v>8</v>
      </c>
      <c r="E10" s="21" t="s">
        <v>9</v>
      </c>
      <c r="F10" s="1"/>
      <c r="G10" s="1"/>
      <c r="H10" s="1"/>
      <c r="I10" s="15"/>
      <c r="J10" s="6"/>
      <c r="K10" s="6"/>
    </row>
    <row r="11" spans="1:11" ht="27" customHeight="1">
      <c r="A11" s="5" t="s">
        <v>26</v>
      </c>
      <c r="B11" s="22">
        <v>500000</v>
      </c>
      <c r="C11" s="22">
        <v>500000</v>
      </c>
      <c r="D11" s="22">
        <v>500000</v>
      </c>
      <c r="E11" s="22">
        <v>500000</v>
      </c>
      <c r="F11" s="1"/>
      <c r="G11" s="1"/>
      <c r="H11" s="1"/>
      <c r="I11" s="15"/>
      <c r="J11" s="6"/>
      <c r="K11" s="6"/>
    </row>
    <row r="12" spans="1:11" ht="27" customHeight="1">
      <c r="A12" s="8" t="s">
        <v>10</v>
      </c>
      <c r="B12" s="9">
        <v>100000</v>
      </c>
      <c r="C12" s="9">
        <v>80000</v>
      </c>
      <c r="D12" s="9">
        <v>50000</v>
      </c>
      <c r="E12" s="9">
        <v>50000</v>
      </c>
      <c r="F12" s="19"/>
      <c r="G12" s="20"/>
      <c r="H12" s="20"/>
      <c r="I12" s="17"/>
      <c r="J12" s="23"/>
      <c r="K12" s="23"/>
    </row>
    <row r="13" spans="1:11" ht="27" customHeight="1">
      <c r="A13" s="5" t="s">
        <v>12</v>
      </c>
      <c r="B13" s="24">
        <v>600000</v>
      </c>
      <c r="C13" s="22">
        <f>SUM(C11:C12)</f>
        <v>580000</v>
      </c>
      <c r="D13" s="22">
        <f>SUM(D11:D12)</f>
        <v>550000</v>
      </c>
      <c r="E13" s="22">
        <f>SUM(E11:E12)</f>
        <v>550000</v>
      </c>
      <c r="F13" s="1"/>
      <c r="G13" s="1"/>
      <c r="H13" s="1"/>
      <c r="I13" s="15"/>
      <c r="J13" s="6"/>
      <c r="K13" s="6"/>
    </row>
    <row r="14" spans="1:11" ht="33" customHeight="1">
      <c r="A14" s="2"/>
      <c r="B14" s="2"/>
      <c r="C14" s="2"/>
      <c r="D14" s="2"/>
      <c r="E14" s="2"/>
      <c r="F14" s="1"/>
      <c r="G14" s="1"/>
      <c r="H14" s="1"/>
      <c r="I14" s="25"/>
      <c r="J14" s="1"/>
      <c r="K14" s="1"/>
    </row>
    <row r="15" spans="1:11" ht="31.5" customHeight="1">
      <c r="A15" s="26" t="s">
        <v>13</v>
      </c>
      <c r="B15" s="27"/>
      <c r="C15" s="27"/>
      <c r="D15" s="27"/>
      <c r="E15" s="27"/>
      <c r="F15" s="1"/>
      <c r="G15" s="1"/>
      <c r="H15" s="1"/>
      <c r="I15" s="25"/>
      <c r="J15" s="1"/>
      <c r="K15" s="1"/>
    </row>
    <row r="16" spans="1:11" ht="34.5" customHeight="1">
      <c r="A16" s="5"/>
      <c r="B16" s="5"/>
      <c r="C16" s="18"/>
      <c r="D16" s="73" t="s">
        <v>6</v>
      </c>
      <c r="E16" s="73"/>
      <c r="F16" s="19"/>
      <c r="G16" s="20"/>
      <c r="H16" s="20"/>
      <c r="I16" s="15"/>
      <c r="J16" s="6"/>
      <c r="K16" s="6"/>
    </row>
    <row r="17" spans="1:12" ht="34.5" customHeight="1">
      <c r="A17" s="5"/>
      <c r="B17" s="21" t="s">
        <v>14</v>
      </c>
      <c r="C17" s="21" t="s">
        <v>7</v>
      </c>
      <c r="D17" s="21" t="s">
        <v>8</v>
      </c>
      <c r="E17" s="21" t="s">
        <v>9</v>
      </c>
      <c r="F17" s="1"/>
      <c r="G17" s="1"/>
      <c r="H17" s="1"/>
      <c r="I17" s="15"/>
      <c r="J17" s="6"/>
      <c r="K17" s="6"/>
    </row>
    <row r="18" spans="1:12" ht="27" customHeight="1">
      <c r="A18" s="5" t="s">
        <v>2</v>
      </c>
      <c r="B18" s="28">
        <v>748000</v>
      </c>
      <c r="C18" s="28">
        <v>375000</v>
      </c>
      <c r="D18" s="28">
        <v>300000</v>
      </c>
      <c r="E18" s="28">
        <v>73000</v>
      </c>
      <c r="F18" s="1"/>
      <c r="G18" s="29"/>
      <c r="H18" s="1"/>
      <c r="I18" s="15"/>
      <c r="J18" s="30"/>
      <c r="K18" s="6"/>
    </row>
    <row r="19" spans="1:12" ht="27" customHeight="1">
      <c r="A19" s="31" t="s">
        <v>3</v>
      </c>
      <c r="B19" s="32">
        <v>1600000</v>
      </c>
      <c r="C19" s="32">
        <v>785000</v>
      </c>
      <c r="D19" s="32">
        <v>690000</v>
      </c>
      <c r="E19" s="32">
        <f>B19-C19-D19</f>
        <v>125000</v>
      </c>
      <c r="F19" s="19"/>
      <c r="G19" s="29"/>
      <c r="H19" s="20"/>
      <c r="I19" s="17"/>
      <c r="J19" s="33"/>
      <c r="K19" s="61" t="s">
        <v>11</v>
      </c>
      <c r="L19" s="63" t="s">
        <v>11</v>
      </c>
    </row>
    <row r="20" spans="1:12" ht="27" customHeight="1">
      <c r="A20" s="5" t="s">
        <v>14</v>
      </c>
      <c r="B20" s="56">
        <f>SUM(B18:B19)</f>
        <v>2348000</v>
      </c>
      <c r="C20" s="28">
        <f>SUM(C18:C19)</f>
        <v>1160000</v>
      </c>
      <c r="D20" s="28">
        <f>SUM(D18:D19)</f>
        <v>990000</v>
      </c>
      <c r="E20" s="28">
        <f>SUM(E18:E19)</f>
        <v>198000</v>
      </c>
      <c r="F20" s="1"/>
      <c r="G20" s="29"/>
      <c r="H20" s="1"/>
      <c r="I20" s="15"/>
      <c r="J20" s="34">
        <f>B18</f>
        <v>748000</v>
      </c>
      <c r="K20" s="60">
        <v>268000</v>
      </c>
      <c r="L20" s="15">
        <v>125000</v>
      </c>
    </row>
    <row r="21" spans="1:12" ht="27" customHeight="1">
      <c r="A21" s="31" t="s">
        <v>15</v>
      </c>
      <c r="B21" s="35"/>
      <c r="C21" s="65" t="s">
        <v>16</v>
      </c>
      <c r="D21" s="65" t="s">
        <v>17</v>
      </c>
      <c r="E21" s="65" t="s">
        <v>17</v>
      </c>
      <c r="F21" s="1"/>
      <c r="G21" s="1"/>
      <c r="H21" s="1"/>
      <c r="I21" s="15"/>
      <c r="J21" s="36">
        <f>B19</f>
        <v>1600000</v>
      </c>
      <c r="K21" s="29">
        <v>748000</v>
      </c>
      <c r="L21" s="15">
        <v>690000</v>
      </c>
    </row>
    <row r="22" spans="1:12" ht="27" customHeight="1">
      <c r="A22" s="5" t="s">
        <v>13</v>
      </c>
      <c r="B22" s="37"/>
      <c r="C22" s="66">
        <v>2</v>
      </c>
      <c r="D22" s="66">
        <v>1.8</v>
      </c>
      <c r="E22" s="66">
        <v>0.36</v>
      </c>
      <c r="F22" s="37"/>
      <c r="G22" s="1"/>
      <c r="H22" s="1"/>
      <c r="I22" s="38"/>
      <c r="J22" s="36">
        <f>B20</f>
        <v>2348000</v>
      </c>
      <c r="K22" s="29">
        <v>1600000</v>
      </c>
      <c r="L22" s="15">
        <v>748000</v>
      </c>
    </row>
    <row r="23" spans="1:12" ht="33" customHeight="1">
      <c r="A23" s="2"/>
      <c r="B23" s="2"/>
      <c r="C23" s="2"/>
      <c r="D23" s="2"/>
      <c r="E23" s="2"/>
      <c r="F23" s="1"/>
      <c r="G23" s="1"/>
      <c r="H23" s="1"/>
      <c r="I23" s="25"/>
      <c r="J23" s="29">
        <f>B28</f>
        <v>2080000</v>
      </c>
      <c r="K23" s="29">
        <v>2080000</v>
      </c>
      <c r="L23" s="15">
        <v>785000</v>
      </c>
    </row>
    <row r="24" spans="1:12" ht="31.5" customHeight="1">
      <c r="A24" s="45" t="s">
        <v>13</v>
      </c>
      <c r="B24" s="46"/>
      <c r="C24" s="46"/>
      <c r="D24" s="46"/>
      <c r="E24" s="46"/>
      <c r="F24" s="1"/>
      <c r="G24" s="1"/>
      <c r="H24" s="1"/>
      <c r="I24" s="25"/>
      <c r="J24" s="29">
        <f>B32</f>
        <v>268000</v>
      </c>
      <c r="K24" s="29">
        <v>2348000</v>
      </c>
      <c r="L24" s="15">
        <v>1600000</v>
      </c>
    </row>
    <row r="25" spans="1:12" ht="27" customHeight="1">
      <c r="A25" s="44"/>
      <c r="B25" s="2"/>
      <c r="C25" s="73" t="s">
        <v>18</v>
      </c>
      <c r="D25" s="73"/>
      <c r="E25" s="73"/>
      <c r="F25" s="1"/>
      <c r="G25" s="1"/>
      <c r="H25" s="1"/>
      <c r="I25" s="25"/>
      <c r="J25" s="36">
        <f>SUM(J20:J24)</f>
        <v>7044000</v>
      </c>
      <c r="K25" s="36">
        <f>SUM(K20:K24)</f>
        <v>7044000</v>
      </c>
      <c r="L25" s="15">
        <v>2080000</v>
      </c>
    </row>
    <row r="26" spans="1:12" ht="27" customHeight="1">
      <c r="A26" s="5"/>
      <c r="B26" s="5"/>
      <c r="C26" s="18"/>
      <c r="D26" s="73" t="s">
        <v>6</v>
      </c>
      <c r="E26" s="73"/>
      <c r="F26" s="19"/>
      <c r="G26" s="20"/>
      <c r="H26" s="20"/>
      <c r="I26" s="15"/>
      <c r="J26" s="6"/>
      <c r="K26" s="6"/>
      <c r="L26" s="15">
        <v>2348000</v>
      </c>
    </row>
    <row r="27" spans="1:12" ht="34.5" customHeight="1">
      <c r="A27" s="5"/>
      <c r="B27" s="21" t="s">
        <v>14</v>
      </c>
      <c r="C27" s="21" t="s">
        <v>7</v>
      </c>
      <c r="D27" s="21" t="s">
        <v>8</v>
      </c>
      <c r="E27" s="21" t="s">
        <v>9</v>
      </c>
      <c r="F27" s="1"/>
      <c r="G27" s="1"/>
      <c r="H27" s="1"/>
      <c r="I27" s="15"/>
      <c r="J27" s="6"/>
      <c r="K27" s="6"/>
    </row>
    <row r="28" spans="1:12" ht="27" customHeight="1">
      <c r="A28" s="5" t="s">
        <v>26</v>
      </c>
      <c r="B28" s="53">
        <f>C28*(C22+D22+E22)</f>
        <v>2080000</v>
      </c>
      <c r="C28" s="22">
        <f>C11</f>
        <v>500000</v>
      </c>
      <c r="D28" s="22">
        <f t="shared" ref="D28:E28" si="0">D11</f>
        <v>500000</v>
      </c>
      <c r="E28" s="22">
        <f t="shared" si="0"/>
        <v>500000</v>
      </c>
      <c r="F28" s="1"/>
      <c r="G28" s="29"/>
      <c r="H28" s="1"/>
      <c r="I28" s="15"/>
      <c r="J28" s="30"/>
      <c r="K28" s="6"/>
    </row>
    <row r="29" spans="1:12" ht="27" customHeight="1">
      <c r="A29" s="47" t="s">
        <v>10</v>
      </c>
      <c r="B29" s="48"/>
      <c r="C29" s="48"/>
      <c r="D29" s="48"/>
      <c r="E29" s="48"/>
      <c r="F29" s="19"/>
      <c r="G29" s="29"/>
      <c r="H29" s="20"/>
      <c r="I29" s="17"/>
      <c r="J29" s="33"/>
      <c r="K29" s="23"/>
    </row>
    <row r="30" spans="1:12" ht="27" customHeight="1">
      <c r="A30" s="50" t="s">
        <v>19</v>
      </c>
      <c r="B30" s="54">
        <f>C30*C22</f>
        <v>160000</v>
      </c>
      <c r="C30" s="22">
        <f>C12</f>
        <v>80000</v>
      </c>
      <c r="D30" s="22"/>
      <c r="E30" s="22"/>
      <c r="F30" s="1"/>
      <c r="G30" s="29"/>
      <c r="H30" s="1"/>
      <c r="I30" s="15"/>
      <c r="J30" s="34"/>
      <c r="K30" s="6"/>
    </row>
    <row r="31" spans="1:12" ht="27" customHeight="1">
      <c r="A31" s="51" t="s">
        <v>20</v>
      </c>
      <c r="B31" s="48">
        <f>D31*(D22+E22)</f>
        <v>108000</v>
      </c>
      <c r="C31" s="67"/>
      <c r="D31" s="67">
        <f>D12</f>
        <v>50000</v>
      </c>
      <c r="E31" s="67">
        <f>E12</f>
        <v>50000</v>
      </c>
      <c r="F31" s="1"/>
      <c r="G31" s="1"/>
      <c r="H31" s="1"/>
      <c r="I31" s="15"/>
      <c r="J31" s="36"/>
      <c r="K31" s="1"/>
    </row>
    <row r="32" spans="1:12" ht="27" customHeight="1">
      <c r="A32" s="52" t="s">
        <v>21</v>
      </c>
      <c r="B32" s="55">
        <f>SUM(B30:B31)</f>
        <v>268000</v>
      </c>
      <c r="C32" s="66"/>
      <c r="D32" s="66"/>
      <c r="E32" s="66"/>
      <c r="F32" s="37"/>
      <c r="G32" s="1"/>
      <c r="H32" s="1"/>
      <c r="I32" s="38"/>
      <c r="J32" s="36"/>
      <c r="K32" s="1"/>
    </row>
    <row r="33" spans="1:11" ht="27" customHeight="1">
      <c r="A33" s="51"/>
      <c r="B33" s="49"/>
      <c r="C33" s="67"/>
      <c r="D33" s="67"/>
      <c r="E33" s="67"/>
      <c r="F33" s="1"/>
      <c r="G33" s="1"/>
      <c r="H33" s="1"/>
      <c r="I33" s="15"/>
      <c r="J33" s="36"/>
      <c r="K33" s="1"/>
    </row>
    <row r="34" spans="1:11" ht="27" customHeight="1">
      <c r="A34" s="5" t="s">
        <v>22</v>
      </c>
      <c r="B34" s="57">
        <f>B28+B32</f>
        <v>2348000</v>
      </c>
      <c r="C34" s="66"/>
      <c r="D34" s="66"/>
      <c r="E34" s="66"/>
      <c r="F34" s="37"/>
      <c r="G34" s="1"/>
      <c r="H34" s="1"/>
      <c r="I34" s="38"/>
      <c r="J34" s="36"/>
      <c r="K34" s="1"/>
    </row>
    <row r="35" spans="1:11" ht="63.75" customHeight="1">
      <c r="A35" s="39"/>
      <c r="B35" s="39"/>
      <c r="C35" s="39"/>
      <c r="D35" s="39"/>
      <c r="E35" s="39"/>
      <c r="F35" s="39"/>
      <c r="G35" s="40"/>
      <c r="H35" s="40"/>
      <c r="I35" s="41"/>
      <c r="J35" s="42"/>
      <c r="K35" s="40"/>
    </row>
    <row r="36" spans="1:11" ht="27" customHeight="1">
      <c r="A36" s="8" t="s">
        <v>27</v>
      </c>
      <c r="B36" s="8"/>
      <c r="C36" s="68"/>
      <c r="D36" s="71" t="s">
        <v>11</v>
      </c>
      <c r="E36" s="64" t="s">
        <v>23</v>
      </c>
      <c r="F36" s="69"/>
    </row>
    <row r="37" spans="1:11" ht="27" customHeight="1">
      <c r="A37" s="58" t="s">
        <v>24</v>
      </c>
      <c r="B37" s="5"/>
      <c r="C37" s="69"/>
      <c r="D37" s="22"/>
      <c r="E37" s="72" t="s">
        <v>11</v>
      </c>
      <c r="F37" s="69"/>
    </row>
    <row r="38" spans="1:11" ht="27" customHeight="1">
      <c r="A38" s="59" t="s">
        <v>25</v>
      </c>
      <c r="B38" s="8"/>
      <c r="C38" s="70"/>
      <c r="D38" s="64"/>
      <c r="E38" s="71" t="s">
        <v>11</v>
      </c>
      <c r="F38" s="69"/>
    </row>
    <row r="39" spans="1:11" ht="27" customHeight="1">
      <c r="A39" s="77" t="s">
        <v>9</v>
      </c>
      <c r="B39" s="77"/>
      <c r="C39" s="77"/>
      <c r="D39" s="22"/>
      <c r="E39" s="72" t="s">
        <v>11</v>
      </c>
      <c r="F39" s="69"/>
    </row>
    <row r="40" spans="1:11" ht="27" customHeight="1">
      <c r="A40" s="74" t="s">
        <v>28</v>
      </c>
      <c r="B40" s="74"/>
      <c r="C40" s="74"/>
      <c r="D40" s="64"/>
      <c r="E40" s="64"/>
      <c r="F40" s="69"/>
    </row>
    <row r="41" spans="1:11" ht="57.75" customHeight="1">
      <c r="A41" s="39"/>
      <c r="B41" s="39"/>
      <c r="C41" s="39"/>
      <c r="D41" s="62"/>
      <c r="E41" s="62"/>
      <c r="F41" s="39"/>
      <c r="G41" s="43"/>
      <c r="H41" s="40"/>
      <c r="I41" s="40"/>
      <c r="J41" s="40"/>
      <c r="K41" s="40"/>
    </row>
    <row r="42" spans="1:11" ht="27" customHeight="1">
      <c r="A42" s="75" t="s">
        <v>29</v>
      </c>
      <c r="B42" s="75"/>
      <c r="C42" s="76"/>
      <c r="D42" s="71" t="s">
        <v>11</v>
      </c>
      <c r="E42" s="64" t="s">
        <v>23</v>
      </c>
      <c r="F42" s="69"/>
    </row>
    <row r="43" spans="1:11" ht="27" customHeight="1">
      <c r="A43" s="77" t="s">
        <v>27</v>
      </c>
      <c r="B43" s="77"/>
      <c r="C43" s="77"/>
      <c r="D43" s="22"/>
      <c r="E43" s="72" t="s">
        <v>11</v>
      </c>
      <c r="F43" s="69"/>
    </row>
    <row r="44" spans="1:11" ht="27" customHeight="1">
      <c r="A44" s="74" t="s">
        <v>30</v>
      </c>
      <c r="B44" s="74"/>
      <c r="C44" s="74"/>
      <c r="D44" s="70"/>
      <c r="E44" s="70"/>
      <c r="F44" s="69"/>
    </row>
    <row r="45" spans="1:11" ht="111.75" customHeight="1">
      <c r="A45" s="69"/>
      <c r="B45" s="69"/>
      <c r="C45" s="69"/>
      <c r="D45" s="69"/>
      <c r="E45" s="69"/>
      <c r="F45" s="69"/>
    </row>
    <row r="46" spans="1:11" ht="14" hidden="1"/>
    <row r="47" spans="1:11" ht="14" hidden="1"/>
    <row r="48" spans="1:11" ht="14" hidden="1"/>
    <row r="49" ht="14" hidden="1"/>
    <row r="50" ht="14" hidden="1"/>
    <row r="51" ht="14" hidden="1"/>
  </sheetData>
  <sheetCalcPr fullCalcOnLoad="1"/>
  <sheetProtection algorithmName="SHA-512" hashValue="q0hVckMX/cJXDiQgCGTC6l0xBocg97X6ehX258htdI9XJRtEzBbIHvDwjK43iPiQ22YfgQEzkjqeqdy5t8lXls==" saltValue="Evhnp8lFhbAebX3wX61JuK==" spinCount="100000" sheet="1" objects="1" scenarios="1"/>
  <mergeCells count="11">
    <mergeCell ref="A1:E1"/>
    <mergeCell ref="C8:E8"/>
    <mergeCell ref="D9:E9"/>
    <mergeCell ref="D16:E16"/>
    <mergeCell ref="D26:E26"/>
    <mergeCell ref="C25:E25"/>
    <mergeCell ref="A40:C40"/>
    <mergeCell ref="A44:C44"/>
    <mergeCell ref="A42:C42"/>
    <mergeCell ref="A43:C43"/>
    <mergeCell ref="A39:C39"/>
  </mergeCells>
  <phoneticPr fontId="10" type="noConversion"/>
  <conditionalFormatting sqref="E6">
    <cfRule type="expression" dxfId="7" priority="13" stopIfTrue="1">
      <formula>NOT(ISERROR(SEARCH("Finished goods",E6)))</formula>
    </cfRule>
    <cfRule type="expression" dxfId="6" priority="14">
      <formula>NOT(ISERROR(SEARCH(" ",E6)))</formula>
    </cfRule>
  </conditionalFormatting>
  <conditionalFormatting sqref="D36">
    <cfRule type="cellIs" dxfId="5" priority="6" operator="equal">
      <formula>1600000</formula>
    </cfRule>
  </conditionalFormatting>
  <conditionalFormatting sqref="E37">
    <cfRule type="cellIs" dxfId="4" priority="5" operator="equal">
      <formula>785000</formula>
    </cfRule>
  </conditionalFormatting>
  <conditionalFormatting sqref="E39">
    <cfRule type="cellIs" dxfId="3" priority="4" operator="equal">
      <formula>125000</formula>
    </cfRule>
  </conditionalFormatting>
  <conditionalFormatting sqref="E38">
    <cfRule type="cellIs" dxfId="2" priority="3" operator="equal">
      <formula>690000</formula>
    </cfRule>
  </conditionalFormatting>
  <conditionalFormatting sqref="D42">
    <cfRule type="cellIs" dxfId="1" priority="2" operator="equal">
      <formula>2080000</formula>
    </cfRule>
  </conditionalFormatting>
  <conditionalFormatting sqref="E43">
    <cfRule type="cellIs" dxfId="0" priority="1" operator="equal">
      <formula>2080000</formula>
    </cfRule>
  </conditionalFormatting>
  <dataValidations count="1">
    <dataValidation type="list" allowBlank="1" showInputMessage="1" showErrorMessage="1" sqref="D36 E37:E39 D42 E43">
      <formula1>$L$19:$L$26</formula1>
    </dataValidation>
  </dataValidation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dcterms:created xsi:type="dcterms:W3CDTF">2015-08-30T15:34:03Z</dcterms:created>
  <dcterms:modified xsi:type="dcterms:W3CDTF">2015-09-08T17:22:20Z</dcterms:modified>
</cp:coreProperties>
</file>